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35" tabRatio="557" firstSheet="1" activeTab="1"/>
  </bookViews>
  <sheets>
    <sheet name="YWAXBXL" sheetId="1" state="veryHidden" r:id="rId1"/>
    <sheet name="2015年蓬江区一般公共预算收入执行表" sheetId="2" r:id="rId2"/>
  </sheets>
  <definedNames>
    <definedName name="_xlnm.Print_Titles" localSheetId="1">'2015年蓬江区一般公共预算收入执行表'!$1:$4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原线上部分调入线下部分</t>
        </r>
      </text>
    </comment>
  </commentList>
</comments>
</file>

<file path=xl/sharedStrings.xml><?xml version="1.0" encoding="utf-8"?>
<sst xmlns="http://schemas.openxmlformats.org/spreadsheetml/2006/main" count="49" uniqueCount="49">
  <si>
    <t>项目</t>
  </si>
  <si>
    <t>单位：万元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</si>
  <si>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</si>
  <si>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</si>
  <si>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</si>
  <si>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</si>
  <si>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</si>
  <si>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</si>
  <si>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</si>
  <si>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</si>
  <si>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</si>
  <si>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</si>
  <si>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</si>
  <si>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</si>
  <si>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</si>
  <si>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</si>
  <si>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</si>
  <si>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</si>
  <si>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</si>
  <si>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</si>
  <si>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</si>
  <si>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</si>
  <si>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</si>
  <si>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收入合计</t>
  </si>
  <si>
    <t>债务收入</t>
  </si>
  <si>
    <t xml:space="preserve">   地方政府债券收入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</si>
  <si>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</si>
  <si>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</si>
  <si>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</si>
  <si>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</si>
  <si>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</si>
  <si>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地震灾后恢复重建补助收入</t>
  </si>
  <si>
    <t xml:space="preserve">  转贷地方政府债券收入</t>
  </si>
  <si>
    <t xml:space="preserve">  下级上解收入</t>
  </si>
  <si>
    <t xml:space="preserve">  上年结余收入</t>
  </si>
  <si>
    <t xml:space="preserve">    上年结转</t>
  </si>
  <si>
    <t xml:space="preserve">    净结余</t>
  </si>
  <si>
    <t xml:space="preserve">  调入资金</t>
  </si>
  <si>
    <t xml:space="preserve">  地震灾后恢复重建调入资金</t>
  </si>
  <si>
    <t xml:space="preserve">  接受其他地区援助收入</t>
  </si>
  <si>
    <t>收入总计</t>
  </si>
  <si>
    <t>收入</t>
  </si>
  <si>
    <t>三、市更库滨江新城收入</t>
  </si>
  <si>
    <t xml:space="preserve">  省补助计划单列市收入</t>
  </si>
  <si>
    <t xml:space="preserve">  预算稳定调节基金</t>
  </si>
  <si>
    <t>2015年年初预算数</t>
  </si>
  <si>
    <t>2015年预算调整数</t>
  </si>
  <si>
    <t>2015年执行数</t>
  </si>
  <si>
    <t>2015年蓬江区一般公共预算收入执行表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</si>
</sst>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.00_ "/>
    <numFmt numFmtId="186" formatCode="#,##0_);[Red]\(#,##0\)"/>
    <numFmt numFmtId="187" formatCode="0.0_ 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);[Red]\(#,##0.00\)"/>
    <numFmt numFmtId="194" formatCode="#,##0.0_);[Red]\(#,##0.0\)"/>
    <numFmt numFmtId="195" formatCode="_ * #,##0_ ;_ * \-#,##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b/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distributed"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86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vertical="center"/>
    </xf>
    <xf numFmtId="186" fontId="0" fillId="0" borderId="10" xfId="0" applyNumberFormat="1" applyFont="1" applyFill="1" applyBorder="1" applyAlignment="1" applyProtection="1">
      <alignment horizontal="left" vertical="center"/>
      <protection locked="0"/>
    </xf>
    <xf numFmtId="186" fontId="5" fillId="0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186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6" fontId="5" fillId="0" borderId="0" xfId="0" applyNumberFormat="1" applyFont="1" applyFill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1-5（完成表1-2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2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2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36.625" style="1" customWidth="1"/>
    <col min="2" max="2" width="12.25390625" style="1" customWidth="1"/>
    <col min="3" max="3" width="12.75390625" style="1" customWidth="1"/>
    <col min="4" max="4" width="11.375" style="1" customWidth="1"/>
    <col min="5" max="16384" width="9.00390625" style="1" customWidth="1"/>
  </cols>
  <sheetData>
    <row r="1" spans="1:4" ht="21.75" customHeight="1">
      <c r="A1" s="16" t="s">
        <v>48</v>
      </c>
      <c r="B1" s="16"/>
      <c r="C1" s="16"/>
      <c r="D1" s="16"/>
    </row>
    <row r="2" spans="1:4" ht="14.25">
      <c r="A2" s="2"/>
      <c r="B2" s="2"/>
      <c r="C2" s="2"/>
      <c r="D2" s="20" t="s">
        <v>1</v>
      </c>
    </row>
    <row r="3" spans="1:4" ht="14.25">
      <c r="A3" s="17" t="s">
        <v>41</v>
      </c>
      <c r="B3" s="18"/>
      <c r="C3" s="18"/>
      <c r="D3" s="19"/>
    </row>
    <row r="4" spans="1:4" ht="30">
      <c r="A4" s="3" t="s">
        <v>0</v>
      </c>
      <c r="B4" s="3" t="s">
        <v>45</v>
      </c>
      <c r="C4" s="13" t="s">
        <v>46</v>
      </c>
      <c r="D4" s="13" t="s">
        <v>47</v>
      </c>
    </row>
    <row r="5" spans="1:4" ht="14.25">
      <c r="A5" s="14" t="s">
        <v>2</v>
      </c>
      <c r="B5" s="14">
        <f>SUM(B6:B18)</f>
        <v>172657</v>
      </c>
      <c r="C5" s="14">
        <f>SUM(C6:C18)</f>
        <v>163046.30195065468</v>
      </c>
      <c r="D5" s="14">
        <f>SUM(D6:D18)</f>
        <v>163356</v>
      </c>
    </row>
    <row r="6" spans="1:4" ht="14.25">
      <c r="A6" s="4" t="s">
        <v>3</v>
      </c>
      <c r="B6" s="14">
        <v>37287</v>
      </c>
      <c r="C6" s="14">
        <v>32486.427184466018</v>
      </c>
      <c r="D6" s="14">
        <v>33066</v>
      </c>
    </row>
    <row r="7" spans="1:4" ht="14.25">
      <c r="A7" s="4" t="s">
        <v>4</v>
      </c>
      <c r="B7" s="14">
        <v>29864</v>
      </c>
      <c r="C7" s="14">
        <v>31082.56880733945</v>
      </c>
      <c r="D7" s="14">
        <f>30960-2537</f>
        <v>28423</v>
      </c>
    </row>
    <row r="8" spans="1:4" ht="14.25">
      <c r="A8" s="4" t="s">
        <v>5</v>
      </c>
      <c r="B8" s="14">
        <v>16461</v>
      </c>
      <c r="C8" s="14">
        <v>16596.847243252872</v>
      </c>
      <c r="D8" s="14">
        <f>17894-1622-327</f>
        <v>15945</v>
      </c>
    </row>
    <row r="9" spans="1:4" ht="14.25">
      <c r="A9" s="4" t="s">
        <v>6</v>
      </c>
      <c r="B9" s="14">
        <v>6317</v>
      </c>
      <c r="C9" s="14">
        <v>6055.045871559633</v>
      </c>
      <c r="D9" s="14">
        <f>6271-337</f>
        <v>5934</v>
      </c>
    </row>
    <row r="10" spans="1:4" ht="14.25">
      <c r="A10" s="4" t="s">
        <v>7</v>
      </c>
      <c r="B10" s="14">
        <v>121</v>
      </c>
      <c r="C10" s="14">
        <v>128.16513761467888</v>
      </c>
      <c r="D10" s="14">
        <f>220-85</f>
        <v>135</v>
      </c>
    </row>
    <row r="11" spans="1:4" ht="14.25">
      <c r="A11" s="4" t="s">
        <v>8</v>
      </c>
      <c r="B11" s="14">
        <v>17080</v>
      </c>
      <c r="C11" s="14">
        <v>15743.119266055046</v>
      </c>
      <c r="D11" s="14">
        <v>15585</v>
      </c>
    </row>
    <row r="12" spans="1:4" ht="14.25">
      <c r="A12" s="4" t="s">
        <v>9</v>
      </c>
      <c r="B12" s="14">
        <v>13278</v>
      </c>
      <c r="C12" s="14">
        <v>12715.59633027523</v>
      </c>
      <c r="D12" s="14">
        <f>12490-580</f>
        <v>11910</v>
      </c>
    </row>
    <row r="13" spans="1:4" ht="14.25">
      <c r="A13" s="4" t="s">
        <v>10</v>
      </c>
      <c r="B13" s="14">
        <v>4187</v>
      </c>
      <c r="C13" s="14">
        <v>3330.2752293577983</v>
      </c>
      <c r="D13" s="14">
        <v>3360</v>
      </c>
    </row>
    <row r="14" spans="1:4" ht="14.25">
      <c r="A14" s="4" t="s">
        <v>11</v>
      </c>
      <c r="B14" s="14">
        <v>10266</v>
      </c>
      <c r="C14" s="14">
        <v>9788.990825688074</v>
      </c>
      <c r="D14" s="14">
        <f>10809-812</f>
        <v>9997</v>
      </c>
    </row>
    <row r="15" spans="1:4" ht="14.25">
      <c r="A15" s="4" t="s">
        <v>12</v>
      </c>
      <c r="B15" s="14">
        <v>10675</v>
      </c>
      <c r="C15" s="14">
        <v>12110.091743119267</v>
      </c>
      <c r="D15" s="14">
        <f>16224-1409</f>
        <v>14815</v>
      </c>
    </row>
    <row r="16" spans="1:4" ht="14.25">
      <c r="A16" s="4" t="s">
        <v>13</v>
      </c>
      <c r="B16" s="14">
        <v>3004</v>
      </c>
      <c r="C16" s="14">
        <v>3229.3577981651374</v>
      </c>
      <c r="D16" s="14">
        <f>3072-113</f>
        <v>2959</v>
      </c>
    </row>
    <row r="17" spans="1:4" ht="14.25">
      <c r="A17" s="4" t="s">
        <v>14</v>
      </c>
      <c r="B17" s="14">
        <v>3698</v>
      </c>
      <c r="C17" s="14">
        <v>605.5045871559632</v>
      </c>
      <c r="D17" s="14">
        <f>546-67</f>
        <v>479</v>
      </c>
    </row>
    <row r="18" spans="1:4" ht="14.25">
      <c r="A18" s="4" t="s">
        <v>15</v>
      </c>
      <c r="B18" s="14">
        <v>20419</v>
      </c>
      <c r="C18" s="14">
        <v>19174.311926605504</v>
      </c>
      <c r="D18" s="14">
        <f>22959-2211</f>
        <v>20748</v>
      </c>
    </row>
    <row r="19" spans="1:4" ht="14.25">
      <c r="A19" s="4"/>
      <c r="B19" s="14"/>
      <c r="C19" s="14"/>
      <c r="D19" s="14"/>
    </row>
    <row r="20" spans="1:4" ht="14.25">
      <c r="A20" s="4" t="s">
        <v>16</v>
      </c>
      <c r="B20" s="14">
        <f>SUM(B21:B26)</f>
        <v>40103</v>
      </c>
      <c r="C20" s="14">
        <f>SUM(C21:C26)</f>
        <v>49714</v>
      </c>
      <c r="D20" s="14">
        <f>SUM(D21:D26)</f>
        <v>50282</v>
      </c>
    </row>
    <row r="21" spans="1:4" ht="14.25">
      <c r="A21" s="4" t="s">
        <v>17</v>
      </c>
      <c r="B21" s="14">
        <v>11886</v>
      </c>
      <c r="C21" s="14">
        <v>11171</v>
      </c>
      <c r="D21" s="14">
        <f>6656+2865+218+1609</f>
        <v>11348</v>
      </c>
    </row>
    <row r="22" spans="1:4" ht="14.25">
      <c r="A22" s="4" t="s">
        <v>18</v>
      </c>
      <c r="B22" s="14">
        <v>14902</v>
      </c>
      <c r="C22" s="14">
        <v>14789</v>
      </c>
      <c r="D22" s="14">
        <f>7276+9527</f>
        <v>16803</v>
      </c>
    </row>
    <row r="23" spans="1:4" ht="14.25">
      <c r="A23" s="4" t="s">
        <v>19</v>
      </c>
      <c r="B23" s="14">
        <v>3000</v>
      </c>
      <c r="C23" s="14">
        <v>5600</v>
      </c>
      <c r="D23" s="14">
        <v>7048</v>
      </c>
    </row>
    <row r="24" spans="1:4" ht="14.25">
      <c r="A24" s="4" t="s">
        <v>20</v>
      </c>
      <c r="B24" s="14">
        <v>4000</v>
      </c>
      <c r="C24" s="14">
        <v>2004</v>
      </c>
      <c r="D24" s="14"/>
    </row>
    <row r="25" spans="1:4" ht="14.25">
      <c r="A25" s="4" t="s">
        <v>21</v>
      </c>
      <c r="B25" s="14">
        <v>4815</v>
      </c>
      <c r="C25" s="14">
        <v>13341</v>
      </c>
      <c r="D25" s="14">
        <v>11274</v>
      </c>
    </row>
    <row r="26" spans="1:4" ht="14.25">
      <c r="A26" s="4" t="s">
        <v>22</v>
      </c>
      <c r="B26" s="14">
        <v>1500</v>
      </c>
      <c r="C26" s="14">
        <v>2809</v>
      </c>
      <c r="D26" s="14">
        <v>3809</v>
      </c>
    </row>
    <row r="27" spans="1:4" ht="14.25">
      <c r="A27" s="5"/>
      <c r="B27" s="14"/>
      <c r="C27" s="14"/>
      <c r="D27" s="14"/>
    </row>
    <row r="28" spans="1:4" ht="14.25">
      <c r="A28" s="5" t="s">
        <v>42</v>
      </c>
      <c r="B28" s="14"/>
      <c r="C28" s="14">
        <v>19374</v>
      </c>
      <c r="D28" s="14">
        <v>17123</v>
      </c>
    </row>
    <row r="29" spans="1:4" ht="14.25">
      <c r="A29" s="5"/>
      <c r="B29" s="5"/>
      <c r="C29" s="14"/>
      <c r="D29" s="15"/>
    </row>
    <row r="30" spans="1:4" ht="14.25">
      <c r="A30" s="12" t="s">
        <v>23</v>
      </c>
      <c r="B30" s="12">
        <f>SUM(B5,B20)</f>
        <v>212760</v>
      </c>
      <c r="C30" s="12">
        <f>SUM(C5,C20,C28)</f>
        <v>232134.30195065468</v>
      </c>
      <c r="D30" s="12">
        <f>SUM(D5,D20,D28)</f>
        <v>230761</v>
      </c>
    </row>
    <row r="31" spans="1:4" ht="14.25">
      <c r="A31" s="7" t="s">
        <v>24</v>
      </c>
      <c r="B31" s="7"/>
      <c r="C31" s="7"/>
      <c r="D31" s="6"/>
    </row>
    <row r="32" spans="1:4" ht="14.25">
      <c r="A32" s="8" t="s">
        <v>25</v>
      </c>
      <c r="B32" s="8"/>
      <c r="C32" s="8"/>
      <c r="D32" s="4"/>
    </row>
    <row r="33" spans="1:4" ht="14.25">
      <c r="A33" s="9" t="s">
        <v>26</v>
      </c>
      <c r="B33" s="9">
        <f>SUM(B34,B43,B46)</f>
        <v>47816</v>
      </c>
      <c r="C33" s="9">
        <f>SUM(C43,C46,C34)</f>
        <v>93759</v>
      </c>
      <c r="D33" s="9">
        <f>SUM(D43,D46)</f>
        <v>20767</v>
      </c>
    </row>
    <row r="34" spans="1:4" ht="14.25">
      <c r="A34" s="8" t="s">
        <v>27</v>
      </c>
      <c r="B34" s="14">
        <f>SUM(B35:B37)</f>
        <v>37946</v>
      </c>
      <c r="C34" s="14">
        <f>SUM(C35:C37)</f>
        <v>72992</v>
      </c>
      <c r="D34" s="14">
        <f>SUM(D35:D37)</f>
        <v>89436</v>
      </c>
    </row>
    <row r="35" spans="1:4" ht="14.25">
      <c r="A35" s="8" t="s">
        <v>28</v>
      </c>
      <c r="B35" s="14">
        <v>15791</v>
      </c>
      <c r="C35" s="14">
        <v>15791</v>
      </c>
      <c r="D35" s="14">
        <v>15791</v>
      </c>
    </row>
    <row r="36" spans="1:4" ht="14.25">
      <c r="A36" s="10" t="s">
        <v>29</v>
      </c>
      <c r="B36" s="14">
        <v>240</v>
      </c>
      <c r="C36" s="14">
        <v>240</v>
      </c>
      <c r="D36" s="14">
        <v>240</v>
      </c>
    </row>
    <row r="37" spans="1:4" ht="14.25">
      <c r="A37" s="11" t="s">
        <v>30</v>
      </c>
      <c r="B37" s="14">
        <v>21915</v>
      </c>
      <c r="C37" s="14">
        <v>56961</v>
      </c>
      <c r="D37" s="14">
        <v>73405</v>
      </c>
    </row>
    <row r="38" spans="1:4" ht="14.25">
      <c r="A38" s="4" t="s">
        <v>31</v>
      </c>
      <c r="B38" s="14"/>
      <c r="C38" s="14"/>
      <c r="D38" s="14"/>
    </row>
    <row r="39" spans="1:4" ht="14.25">
      <c r="A39" s="10" t="s">
        <v>32</v>
      </c>
      <c r="B39" s="14"/>
      <c r="C39" s="14"/>
      <c r="D39" s="14"/>
    </row>
    <row r="40" spans="1:4" ht="14.25">
      <c r="A40" s="10" t="s">
        <v>43</v>
      </c>
      <c r="B40" s="14"/>
      <c r="C40" s="14"/>
      <c r="D40" s="14"/>
    </row>
    <row r="41" spans="1:4" ht="14.25">
      <c r="A41" s="11" t="s">
        <v>33</v>
      </c>
      <c r="B41" s="14"/>
      <c r="C41" s="14"/>
      <c r="D41" s="14"/>
    </row>
    <row r="42" spans="1:4" ht="14.25">
      <c r="A42" s="5" t="s">
        <v>44</v>
      </c>
      <c r="B42" s="14">
        <v>1100</v>
      </c>
      <c r="C42" s="14"/>
      <c r="D42" s="14"/>
    </row>
    <row r="43" spans="1:4" ht="14.25">
      <c r="A43" s="10" t="s">
        <v>34</v>
      </c>
      <c r="B43" s="14">
        <f>SUM(B44:B45)</f>
        <v>7549</v>
      </c>
      <c r="C43" s="14">
        <f>SUM(C44:C45)</f>
        <v>7209</v>
      </c>
      <c r="D43" s="14">
        <f>SUM(D44:D45)</f>
        <v>7209</v>
      </c>
    </row>
    <row r="44" spans="1:4" ht="14.25">
      <c r="A44" s="10" t="s">
        <v>35</v>
      </c>
      <c r="B44" s="14">
        <v>6657</v>
      </c>
      <c r="C44" s="14">
        <v>6227</v>
      </c>
      <c r="D44" s="14">
        <v>6227</v>
      </c>
    </row>
    <row r="45" spans="1:4" ht="14.25">
      <c r="A45" s="10" t="s">
        <v>36</v>
      </c>
      <c r="B45" s="14">
        <v>892</v>
      </c>
      <c r="C45" s="14">
        <v>982</v>
      </c>
      <c r="D45" s="14">
        <v>982</v>
      </c>
    </row>
    <row r="46" spans="1:4" ht="14.25">
      <c r="A46" s="10" t="s">
        <v>37</v>
      </c>
      <c r="B46" s="14">
        <v>2321</v>
      </c>
      <c r="C46" s="14">
        <v>13558</v>
      </c>
      <c r="D46" s="14">
        <v>13558</v>
      </c>
    </row>
    <row r="47" spans="1:4" ht="14.25">
      <c r="A47" s="10" t="s">
        <v>38</v>
      </c>
      <c r="B47" s="10"/>
      <c r="C47" s="10"/>
      <c r="D47" s="4"/>
    </row>
    <row r="48" spans="1:4" ht="14.25">
      <c r="A48" s="10" t="s">
        <v>39</v>
      </c>
      <c r="B48" s="10"/>
      <c r="C48" s="10"/>
      <c r="D48" s="4"/>
    </row>
    <row r="49" spans="1:4" ht="14.25">
      <c r="A49" s="10"/>
      <c r="B49" s="10"/>
      <c r="C49" s="10"/>
      <c r="D49" s="4"/>
    </row>
    <row r="50" spans="1:4" ht="14.25">
      <c r="A50" s="12" t="s">
        <v>40</v>
      </c>
      <c r="B50" s="12">
        <f>SUM(B30,B33)</f>
        <v>260576</v>
      </c>
      <c r="C50" s="12">
        <f>SUM(C30,C33)</f>
        <v>325893.3019506547</v>
      </c>
      <c r="D50" s="12">
        <f>SUM(D30,D33,D34)</f>
        <v>340964</v>
      </c>
    </row>
  </sheetData>
  <sheetProtection/>
  <mergeCells count="2">
    <mergeCell ref="A1:D1"/>
    <mergeCell ref="A3:D3"/>
  </mergeCells>
  <printOptions horizontalCentered="1"/>
  <pageMargins left="0.7480314960629921" right="0.7480314960629921" top="0.2755905511811024" bottom="0.3937007874015748" header="0.2362204724409449" footer="0.3937007874015748"/>
  <pageSetup fitToHeight="1" fitToWidth="1" horizontalDpi="600" verticalDpi="600" orientation="landscape" paperSize="9" scale="64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</dc:creator>
  <cp:keywords/>
  <dc:description/>
  <cp:lastModifiedBy>jugkh</cp:lastModifiedBy>
  <cp:lastPrinted>2016-02-22T09:56:29Z</cp:lastPrinted>
  <dcterms:created xsi:type="dcterms:W3CDTF">2005-11-24T23:05:22Z</dcterms:created>
  <dcterms:modified xsi:type="dcterms:W3CDTF">2018-04-10T01:09:00Z</dcterms:modified>
  <cp:category/>
  <cp:version/>
  <cp:contentType/>
  <cp:contentStatus/>
</cp:coreProperties>
</file>