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activeTab="0"/>
  </bookViews>
  <sheets>
    <sheet name="2016年蓬江区政府性基金支出表 " sheetId="1" r:id="rId1"/>
  </sheets>
  <definedNames>
    <definedName name="_xlnm.Print_Titles" localSheetId="0">'2016年蓬江区政府性基金支出表 '!$1:$3</definedName>
  </definedNames>
  <calcPr fullCalcOnLoad="1"/>
</workbook>
</file>

<file path=xl/sharedStrings.xml><?xml version="1.0" encoding="utf-8"?>
<sst xmlns="http://schemas.openxmlformats.org/spreadsheetml/2006/main" count="57" uniqueCount="55">
  <si>
    <t>决算数</t>
  </si>
  <si>
    <t>二</t>
  </si>
  <si>
    <t>三</t>
  </si>
  <si>
    <t>序号</t>
  </si>
  <si>
    <t>预算项目</t>
  </si>
  <si>
    <t>合计</t>
  </si>
  <si>
    <t>一</t>
  </si>
  <si>
    <t>金额单位：万元</t>
  </si>
  <si>
    <t>文化体育与传媒支出</t>
  </si>
  <si>
    <t>社会保障和就业支出</t>
  </si>
  <si>
    <t>城乡社区支出</t>
  </si>
  <si>
    <t>其他支出</t>
  </si>
  <si>
    <t>债务付息支出</t>
  </si>
  <si>
    <t>债务发行费用支出</t>
  </si>
  <si>
    <t>预算数</t>
  </si>
  <si>
    <t xml:space="preserve">  国家电影事业发展专项资金及对应专项债务收入安排的支出</t>
  </si>
  <si>
    <t xml:space="preserve">  大中型水库移民后期扶持基金支出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</si>
  <si>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</si>
  <si>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</si>
  <si>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</si>
  <si>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</si>
  <si>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</si>
  <si>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</si>
  <si>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彩票发行销售机构业务费安排的支出</t>
  </si>
  <si>
    <t xml:space="preserve">  彩票公益金及对应专项债务收入安排的支出</t>
  </si>
  <si>
    <t>四</t>
  </si>
  <si>
    <t>五</t>
  </si>
  <si>
    <t>六</t>
  </si>
  <si>
    <t>决算数比调整预算数增减额</t>
  </si>
  <si>
    <r>
      <t>决算数为调整预算数的</t>
    </r>
    <r>
      <rPr>
        <b/>
        <strike/>
        <sz val="11"/>
        <rFont val="宋体"/>
        <family val="0"/>
      </rPr>
      <t>%</t>
    </r>
  </si>
  <si>
    <t>调整预算数</t>
  </si>
  <si>
    <t xml:space="preserve">        土地开发支出</t>
  </si>
  <si>
    <t xml:space="preserve">        城市公共设施</t>
  </si>
  <si>
    <t xml:space="preserve">        其他城市公用事业附加安排的支出</t>
  </si>
  <si>
    <t xml:space="preserve">        土地整理支出</t>
  </si>
  <si>
    <t xml:space="preserve">        其他城市基础设施配套费安排的支出</t>
  </si>
  <si>
    <t xml:space="preserve">        用于社会福利的彩票公益金支出</t>
  </si>
  <si>
    <t xml:space="preserve">        用于体育事业的彩票公益金支出</t>
  </si>
  <si>
    <r>
      <t xml:space="preserve"> 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用于教育事业的彩票公益金支出</t>
    </r>
  </si>
  <si>
    <t xml:space="preserve">        用于残疾人事业的彩票公益金支出</t>
  </si>
  <si>
    <t xml:space="preserve">        用于其他社会公益事业的彩票公益金支出</t>
  </si>
  <si>
    <t xml:space="preserve">        福利彩票发行机构的业务费支出</t>
  </si>
  <si>
    <t xml:space="preserve">    地方政府专项债务付息支出</t>
  </si>
  <si>
    <t xml:space="preserve">        国有土地使用权出让金债务付息支出</t>
  </si>
  <si>
    <t xml:space="preserve">  小型水库移民扶助基金及对应专项债务收入安排的支出</t>
  </si>
  <si>
    <t xml:space="preserve">         其他小型水库移民扶助基金支出</t>
  </si>
  <si>
    <t xml:space="preserve">         移民补助</t>
  </si>
  <si>
    <t xml:space="preserve">         其他国家电影事业发展专项资金支出</t>
  </si>
  <si>
    <t xml:space="preserve">         资助城市影院</t>
  </si>
  <si>
    <t xml:space="preserve">     征地和拆迁补偿支出</t>
  </si>
  <si>
    <t xml:space="preserve">     其他国有土地收益基金支出</t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</si>
  <si>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基本农田建设和保护支出</t>
    </r>
  </si>
  <si>
    <t xml:space="preserve">    地方政府专项债务发行费用支出</t>
  </si>
  <si>
    <t xml:space="preserve">        国有土地使用权出让金债务发行费用支出</t>
  </si>
  <si>
    <r>
      <t>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年蓬江区政府性基金支出决算表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</si>
</sst>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_ ;[Red]\-0\ "/>
    <numFmt numFmtId="188" formatCode="0.00000_ "/>
    <numFmt numFmtId="189" formatCode="0.0000_ "/>
    <numFmt numFmtId="190" formatCode="0.000_ "/>
    <numFmt numFmtId="191" formatCode="_ * #,##0_ ;_ * \-#,##0_ ;_ * &quot;-&quot;??_ ;_ @_ "/>
    <numFmt numFmtId="192" formatCode="0.00_);[Red]\(0.00\)"/>
    <numFmt numFmtId="193" formatCode="#,##0.00_ "/>
    <numFmt numFmtId="194" formatCode="#,##0_);[Red]\(#,##0\)"/>
    <numFmt numFmtId="195" formatCode="0.0_ "/>
    <numFmt numFmtId="196" formatCode="#,##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trike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left" vertical="center" indent="1"/>
      <protection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92" fontId="2" fillId="33" borderId="10" xfId="5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4.875" style="2" customWidth="1"/>
    <col min="2" max="2" width="62.875" style="1" customWidth="1"/>
    <col min="3" max="4" width="15.25390625" style="1" customWidth="1"/>
    <col min="5" max="5" width="13.75390625" style="1" customWidth="1"/>
    <col min="6" max="6" width="15.625" style="1" customWidth="1"/>
    <col min="7" max="7" width="13.00390625" style="1" customWidth="1"/>
    <col min="8" max="16384" width="9.00390625" style="1" customWidth="1"/>
  </cols>
  <sheetData>
    <row r="1" spans="1:7" ht="25.5" customHeight="1">
      <c r="A1" s="19" t="s">
        <v>54</v>
      </c>
      <c r="B1" s="19"/>
      <c r="C1" s="19"/>
      <c r="D1" s="19"/>
      <c r="E1" s="19"/>
      <c r="F1" s="19"/>
      <c r="G1" s="19"/>
    </row>
    <row r="2" spans="1:7" ht="23.25" customHeight="1">
      <c r="A2" s="20" t="s">
        <v>7</v>
      </c>
      <c r="B2" s="20"/>
      <c r="C2" s="20"/>
      <c r="D2" s="20"/>
      <c r="E2" s="20"/>
      <c r="F2" s="20"/>
      <c r="G2" s="20"/>
    </row>
    <row r="3" spans="1:7" ht="33.75" customHeight="1">
      <c r="A3" s="3" t="s">
        <v>3</v>
      </c>
      <c r="B3" s="4" t="s">
        <v>4</v>
      </c>
      <c r="C3" s="4" t="s">
        <v>14</v>
      </c>
      <c r="D3" s="11" t="s">
        <v>30</v>
      </c>
      <c r="E3" s="4" t="s">
        <v>0</v>
      </c>
      <c r="F3" s="17" t="s">
        <v>28</v>
      </c>
      <c r="G3" s="17" t="s">
        <v>29</v>
      </c>
    </row>
    <row r="4" spans="1:7" ht="17.25" customHeight="1">
      <c r="A4" s="5"/>
      <c r="B4" s="6" t="s">
        <v>5</v>
      </c>
      <c r="C4" s="8">
        <f>SUM(C5,C9,C15,C31,C40,C43)</f>
        <v>105756</v>
      </c>
      <c r="D4" s="8">
        <f>SUM(D5,D9,D15,D31,D40,D43)</f>
        <v>64605</v>
      </c>
      <c r="E4" s="8">
        <f>SUM(E5,E9,E15,E31,E40,E43)</f>
        <v>61763</v>
      </c>
      <c r="F4" s="8">
        <f>SUM(E4-D4)</f>
        <v>-2842</v>
      </c>
      <c r="G4" s="8">
        <f>SUM(E4/D4*100)</f>
        <v>95.6009596780435</v>
      </c>
    </row>
    <row r="5" spans="1:7" ht="18.75" customHeight="1">
      <c r="A5" s="10" t="s">
        <v>6</v>
      </c>
      <c r="B5" s="9" t="s">
        <v>8</v>
      </c>
      <c r="C5" s="9"/>
      <c r="D5" s="15">
        <f>SUM(D6)</f>
        <v>272</v>
      </c>
      <c r="E5" s="15">
        <f>SUM(E6)</f>
        <v>272</v>
      </c>
      <c r="F5" s="18"/>
      <c r="G5" s="18">
        <f aca="true" t="shared" si="0" ref="G5:G42">SUM(E5/D5*100)</f>
        <v>100</v>
      </c>
    </row>
    <row r="6" spans="1:7" ht="18.75" customHeight="1">
      <c r="A6" s="7"/>
      <c r="B6" s="9" t="s">
        <v>15</v>
      </c>
      <c r="C6" s="15"/>
      <c r="D6" s="15">
        <f>SUM(D7:D8)</f>
        <v>272</v>
      </c>
      <c r="E6" s="15">
        <f>SUM(E7:E8)</f>
        <v>272</v>
      </c>
      <c r="F6" s="18"/>
      <c r="G6" s="18">
        <f t="shared" si="0"/>
        <v>100</v>
      </c>
    </row>
    <row r="7" spans="1:7" ht="18.75" customHeight="1">
      <c r="A7" s="7"/>
      <c r="B7" s="12" t="s">
        <v>48</v>
      </c>
      <c r="C7" s="15"/>
      <c r="D7" s="15">
        <v>32</v>
      </c>
      <c r="E7" s="15">
        <v>32</v>
      </c>
      <c r="F7" s="18"/>
      <c r="G7" s="18">
        <f t="shared" si="0"/>
        <v>100</v>
      </c>
    </row>
    <row r="8" spans="1:7" ht="18.75" customHeight="1">
      <c r="A8" s="7"/>
      <c r="B8" s="12" t="s">
        <v>47</v>
      </c>
      <c r="C8" s="15"/>
      <c r="D8" s="15">
        <v>240</v>
      </c>
      <c r="E8" s="15">
        <v>240</v>
      </c>
      <c r="F8" s="18"/>
      <c r="G8" s="18">
        <f t="shared" si="0"/>
        <v>100</v>
      </c>
    </row>
    <row r="9" spans="1:7" ht="18.75" customHeight="1">
      <c r="A9" s="10" t="s">
        <v>1</v>
      </c>
      <c r="B9" s="9" t="s">
        <v>9</v>
      </c>
      <c r="C9" s="15"/>
      <c r="D9" s="15">
        <f>SUM(D10,D12)</f>
        <v>20</v>
      </c>
      <c r="E9" s="15">
        <v>20</v>
      </c>
      <c r="F9" s="18"/>
      <c r="G9" s="18">
        <f t="shared" si="0"/>
        <v>100</v>
      </c>
    </row>
    <row r="10" spans="1:7" ht="18.75" customHeight="1">
      <c r="A10" s="5"/>
      <c r="B10" s="9" t="s">
        <v>16</v>
      </c>
      <c r="C10" s="15"/>
      <c r="D10" s="15">
        <f>SUM(D11)</f>
        <v>1</v>
      </c>
      <c r="E10" s="15">
        <v>1</v>
      </c>
      <c r="F10" s="18"/>
      <c r="G10" s="18">
        <f t="shared" si="0"/>
        <v>100</v>
      </c>
    </row>
    <row r="11" spans="1:7" ht="18.75" customHeight="1">
      <c r="A11" s="5"/>
      <c r="B11" s="12" t="s">
        <v>46</v>
      </c>
      <c r="C11" s="15"/>
      <c r="D11" s="15">
        <v>1</v>
      </c>
      <c r="E11" s="15"/>
      <c r="F11" s="18">
        <f aca="true" t="shared" si="1" ref="F11:F45">SUM(E11-D11)</f>
        <v>-1</v>
      </c>
      <c r="G11" s="18"/>
    </row>
    <row r="12" spans="1:7" ht="18.75" customHeight="1">
      <c r="A12" s="5"/>
      <c r="B12" s="9" t="s">
        <v>44</v>
      </c>
      <c r="C12" s="15"/>
      <c r="D12" s="15">
        <f>SUM(D13:D14)</f>
        <v>19</v>
      </c>
      <c r="E12" s="15">
        <v>19</v>
      </c>
      <c r="F12" s="18"/>
      <c r="G12" s="18">
        <f t="shared" si="0"/>
        <v>100</v>
      </c>
    </row>
    <row r="13" spans="1:7" ht="18.75" customHeight="1">
      <c r="A13" s="5"/>
      <c r="B13" s="12" t="s">
        <v>46</v>
      </c>
      <c r="C13" s="15"/>
      <c r="D13" s="15">
        <v>5</v>
      </c>
      <c r="E13" s="15"/>
      <c r="F13" s="18">
        <f t="shared" si="1"/>
        <v>-5</v>
      </c>
      <c r="G13" s="18"/>
    </row>
    <row r="14" spans="1:7" ht="18.75" customHeight="1">
      <c r="A14" s="5"/>
      <c r="B14" s="12" t="s">
        <v>45</v>
      </c>
      <c r="C14" s="15"/>
      <c r="D14" s="15">
        <v>14</v>
      </c>
      <c r="E14" s="15"/>
      <c r="F14" s="18">
        <f t="shared" si="1"/>
        <v>-14</v>
      </c>
      <c r="G14" s="18"/>
    </row>
    <row r="15" spans="1:7" ht="18.75" customHeight="1">
      <c r="A15" s="10" t="s">
        <v>2</v>
      </c>
      <c r="B15" s="9" t="s">
        <v>10</v>
      </c>
      <c r="C15" s="15">
        <f>SUM(C16,C19,C22:C25,C28)</f>
        <v>103585</v>
      </c>
      <c r="D15" s="15">
        <f>SUM(D16,D19,D22:D25,D28)</f>
        <v>61918</v>
      </c>
      <c r="E15" s="15">
        <f>SUM(E16,E19,E22,E24:E25,E28)</f>
        <v>59183</v>
      </c>
      <c r="F15" s="18">
        <f t="shared" si="1"/>
        <v>-2735</v>
      </c>
      <c r="G15" s="18">
        <f t="shared" si="0"/>
        <v>95.58286766368423</v>
      </c>
    </row>
    <row r="16" spans="1:7" ht="18.75" customHeight="1">
      <c r="A16" s="5"/>
      <c r="B16" s="9" t="s">
        <v>17</v>
      </c>
      <c r="C16" s="15">
        <f>SUM(C18)</f>
        <v>100000</v>
      </c>
      <c r="D16" s="15">
        <f>SUM(D18)</f>
        <v>53486</v>
      </c>
      <c r="E16" s="15">
        <f>SUM(E17:E18)</f>
        <v>46448</v>
      </c>
      <c r="F16" s="18">
        <f t="shared" si="1"/>
        <v>-7038</v>
      </c>
      <c r="G16" s="18">
        <f t="shared" si="0"/>
        <v>86.84141644542497</v>
      </c>
    </row>
    <row r="17" spans="1:7" ht="18.75" customHeight="1">
      <c r="A17" s="5"/>
      <c r="B17" s="16" t="s">
        <v>49</v>
      </c>
      <c r="C17" s="15"/>
      <c r="D17" s="15"/>
      <c r="E17" s="15">
        <v>46448</v>
      </c>
      <c r="F17" s="18">
        <f t="shared" si="1"/>
        <v>46448</v>
      </c>
      <c r="G17" s="18"/>
    </row>
    <row r="18" spans="1:7" ht="18.75" customHeight="1">
      <c r="A18" s="5"/>
      <c r="B18" s="13" t="s">
        <v>31</v>
      </c>
      <c r="C18" s="15">
        <v>100000</v>
      </c>
      <c r="D18" s="15">
        <v>53486</v>
      </c>
      <c r="E18" s="15"/>
      <c r="F18" s="18">
        <f t="shared" si="1"/>
        <v>-53486</v>
      </c>
      <c r="G18" s="18"/>
    </row>
    <row r="19" spans="1:7" ht="18.75" customHeight="1">
      <c r="A19" s="7"/>
      <c r="B19" s="9" t="s">
        <v>18</v>
      </c>
      <c r="C19" s="15">
        <f>SUM(C20:C21)</f>
        <v>2000</v>
      </c>
      <c r="D19" s="15">
        <f>SUM(D20:D21)</f>
        <v>2209</v>
      </c>
      <c r="E19" s="15">
        <f>SUM(E20:E21)</f>
        <v>2912</v>
      </c>
      <c r="F19" s="18">
        <f t="shared" si="1"/>
        <v>703</v>
      </c>
      <c r="G19" s="18">
        <f t="shared" si="0"/>
        <v>131.82435491172478</v>
      </c>
    </row>
    <row r="20" spans="1:7" ht="18.75" customHeight="1">
      <c r="A20" s="7"/>
      <c r="B20" s="13" t="s">
        <v>32</v>
      </c>
      <c r="C20" s="15"/>
      <c r="D20" s="15">
        <v>174</v>
      </c>
      <c r="E20" s="15">
        <v>192</v>
      </c>
      <c r="F20" s="18">
        <f t="shared" si="1"/>
        <v>18</v>
      </c>
      <c r="G20" s="18">
        <f t="shared" si="0"/>
        <v>110.34482758620689</v>
      </c>
    </row>
    <row r="21" spans="1:7" ht="18.75" customHeight="1">
      <c r="A21" s="7"/>
      <c r="B21" s="13" t="s">
        <v>33</v>
      </c>
      <c r="C21" s="15">
        <v>2000</v>
      </c>
      <c r="D21" s="15">
        <v>2035</v>
      </c>
      <c r="E21" s="15">
        <v>2720</v>
      </c>
      <c r="F21" s="18">
        <f t="shared" si="1"/>
        <v>685</v>
      </c>
      <c r="G21" s="18">
        <f t="shared" si="0"/>
        <v>133.66093366093367</v>
      </c>
    </row>
    <row r="22" spans="1:7" ht="18.75" customHeight="1">
      <c r="A22" s="5"/>
      <c r="B22" s="9" t="s">
        <v>19</v>
      </c>
      <c r="C22" s="15"/>
      <c r="D22" s="15"/>
      <c r="E22" s="15">
        <f>SUM(E23)</f>
        <v>4573</v>
      </c>
      <c r="F22" s="18">
        <f t="shared" si="1"/>
        <v>4573</v>
      </c>
      <c r="G22" s="18"/>
    </row>
    <row r="23" spans="1:7" ht="18.75" customHeight="1">
      <c r="A23" s="5"/>
      <c r="B23" s="16" t="s">
        <v>50</v>
      </c>
      <c r="C23" s="15"/>
      <c r="D23" s="15"/>
      <c r="E23" s="15">
        <v>4573</v>
      </c>
      <c r="F23" s="18">
        <f t="shared" si="1"/>
        <v>4573</v>
      </c>
      <c r="G23" s="18"/>
    </row>
    <row r="24" spans="1:7" ht="18.75" customHeight="1">
      <c r="A24" s="7"/>
      <c r="B24" s="9" t="s">
        <v>20</v>
      </c>
      <c r="C24" s="15"/>
      <c r="D24" s="15">
        <v>76</v>
      </c>
      <c r="E24" s="15">
        <v>76</v>
      </c>
      <c r="F24" s="18"/>
      <c r="G24" s="18">
        <f t="shared" si="0"/>
        <v>100</v>
      </c>
    </row>
    <row r="25" spans="1:7" ht="18.75" customHeight="1">
      <c r="A25" s="5"/>
      <c r="B25" s="9" t="s">
        <v>21</v>
      </c>
      <c r="C25" s="15"/>
      <c r="D25" s="15">
        <f>SUM(D27)</f>
        <v>97</v>
      </c>
      <c r="E25" s="15">
        <f>SUM(E26:E27)</f>
        <v>113</v>
      </c>
      <c r="F25" s="18">
        <f t="shared" si="1"/>
        <v>16</v>
      </c>
      <c r="G25" s="18">
        <f t="shared" si="0"/>
        <v>116.49484536082475</v>
      </c>
    </row>
    <row r="26" spans="1:7" ht="18.75" customHeight="1">
      <c r="A26" s="5"/>
      <c r="B26" s="16" t="s">
        <v>51</v>
      </c>
      <c r="C26" s="15"/>
      <c r="D26" s="15"/>
      <c r="E26" s="15">
        <v>16</v>
      </c>
      <c r="F26" s="18">
        <f t="shared" si="1"/>
        <v>16</v>
      </c>
      <c r="G26" s="18"/>
    </row>
    <row r="27" spans="1:7" ht="18.75" customHeight="1">
      <c r="A27" s="5"/>
      <c r="B27" s="14" t="s">
        <v>34</v>
      </c>
      <c r="C27" s="15"/>
      <c r="D27" s="15">
        <v>97</v>
      </c>
      <c r="E27" s="15">
        <v>97</v>
      </c>
      <c r="F27" s="18"/>
      <c r="G27" s="18">
        <f t="shared" si="0"/>
        <v>100</v>
      </c>
    </row>
    <row r="28" spans="1:7" ht="18.75" customHeight="1">
      <c r="A28" s="5"/>
      <c r="B28" s="9" t="s">
        <v>22</v>
      </c>
      <c r="C28" s="15">
        <f>SUM(C29:C30)</f>
        <v>1585</v>
      </c>
      <c r="D28" s="15">
        <f>SUM(D29:D30)</f>
        <v>6050</v>
      </c>
      <c r="E28" s="15">
        <f>SUM(E29:E30)</f>
        <v>5061</v>
      </c>
      <c r="F28" s="18">
        <f t="shared" si="1"/>
        <v>-989</v>
      </c>
      <c r="G28" s="18">
        <f t="shared" si="0"/>
        <v>83.65289256198348</v>
      </c>
    </row>
    <row r="29" spans="1:7" ht="18.75" customHeight="1">
      <c r="A29" s="5"/>
      <c r="B29" s="13" t="s">
        <v>32</v>
      </c>
      <c r="C29" s="15"/>
      <c r="D29" s="15">
        <v>250</v>
      </c>
      <c r="E29" s="15">
        <v>366</v>
      </c>
      <c r="F29" s="18">
        <f t="shared" si="1"/>
        <v>116</v>
      </c>
      <c r="G29" s="18">
        <f t="shared" si="0"/>
        <v>146.4</v>
      </c>
    </row>
    <row r="30" spans="1:7" ht="18.75" customHeight="1">
      <c r="A30" s="5"/>
      <c r="B30" s="13" t="s">
        <v>35</v>
      </c>
      <c r="C30" s="15">
        <v>1585</v>
      </c>
      <c r="D30" s="15">
        <v>5800</v>
      </c>
      <c r="E30" s="15">
        <v>4695</v>
      </c>
      <c r="F30" s="18">
        <f t="shared" si="1"/>
        <v>-1105</v>
      </c>
      <c r="G30" s="18">
        <f t="shared" si="0"/>
        <v>80.94827586206897</v>
      </c>
    </row>
    <row r="31" spans="1:7" ht="18.75" customHeight="1">
      <c r="A31" s="10" t="s">
        <v>25</v>
      </c>
      <c r="B31" s="9" t="s">
        <v>11</v>
      </c>
      <c r="C31" s="15">
        <f>SUM(C32,C34)</f>
        <v>2121</v>
      </c>
      <c r="D31" s="15">
        <f>SUM(D32,D34)</f>
        <v>2341</v>
      </c>
      <c r="E31" s="15">
        <v>2234</v>
      </c>
      <c r="F31" s="18">
        <f t="shared" si="1"/>
        <v>-107</v>
      </c>
      <c r="G31" s="18">
        <f t="shared" si="0"/>
        <v>95.42930371636052</v>
      </c>
    </row>
    <row r="32" spans="1:7" ht="18.75" customHeight="1">
      <c r="A32" s="7"/>
      <c r="B32" s="9" t="s">
        <v>23</v>
      </c>
      <c r="C32" s="15">
        <f>SUM(C33)</f>
        <v>171</v>
      </c>
      <c r="D32" s="15">
        <f>SUM(D33)</f>
        <v>174</v>
      </c>
      <c r="E32" s="15">
        <f>SUM(E33)</f>
        <v>169</v>
      </c>
      <c r="F32" s="18">
        <f t="shared" si="1"/>
        <v>-5</v>
      </c>
      <c r="G32" s="18">
        <f t="shared" si="0"/>
        <v>97.12643678160919</v>
      </c>
    </row>
    <row r="33" spans="1:7" ht="18.75" customHeight="1">
      <c r="A33" s="7"/>
      <c r="B33" s="13" t="s">
        <v>41</v>
      </c>
      <c r="C33" s="15">
        <v>171</v>
      </c>
      <c r="D33" s="15">
        <v>174</v>
      </c>
      <c r="E33" s="15">
        <v>169</v>
      </c>
      <c r="F33" s="18">
        <f t="shared" si="1"/>
        <v>-5</v>
      </c>
      <c r="G33" s="18">
        <f t="shared" si="0"/>
        <v>97.12643678160919</v>
      </c>
    </row>
    <row r="34" spans="1:7" ht="18.75" customHeight="1">
      <c r="A34" s="5"/>
      <c r="B34" s="9" t="s">
        <v>24</v>
      </c>
      <c r="C34" s="15">
        <f>SUM(C35:C39)</f>
        <v>1950</v>
      </c>
      <c r="D34" s="15">
        <f>SUM(D35:D39)</f>
        <v>2167</v>
      </c>
      <c r="E34" s="15">
        <f>SUM(E35:E39)</f>
        <v>2065</v>
      </c>
      <c r="F34" s="18">
        <f t="shared" si="1"/>
        <v>-102</v>
      </c>
      <c r="G34" s="18">
        <f t="shared" si="0"/>
        <v>95.2930318412552</v>
      </c>
    </row>
    <row r="35" spans="1:7" ht="18.75" customHeight="1">
      <c r="A35" s="5"/>
      <c r="B35" s="13" t="s">
        <v>36</v>
      </c>
      <c r="C35" s="15"/>
      <c r="D35" s="15">
        <v>165</v>
      </c>
      <c r="E35" s="15">
        <v>185</v>
      </c>
      <c r="F35" s="18">
        <f t="shared" si="1"/>
        <v>20</v>
      </c>
      <c r="G35" s="18">
        <f t="shared" si="0"/>
        <v>112.12121212121211</v>
      </c>
    </row>
    <row r="36" spans="1:7" ht="18.75" customHeight="1">
      <c r="A36" s="5"/>
      <c r="B36" s="13" t="s">
        <v>37</v>
      </c>
      <c r="C36" s="15">
        <v>350</v>
      </c>
      <c r="D36" s="15">
        <v>501</v>
      </c>
      <c r="E36" s="15">
        <v>455</v>
      </c>
      <c r="F36" s="18">
        <f t="shared" si="1"/>
        <v>-46</v>
      </c>
      <c r="G36" s="18">
        <f t="shared" si="0"/>
        <v>90.8183632734531</v>
      </c>
    </row>
    <row r="37" spans="1:7" ht="18.75" customHeight="1">
      <c r="A37" s="5"/>
      <c r="B37" s="13" t="s">
        <v>38</v>
      </c>
      <c r="C37" s="15"/>
      <c r="D37" s="15">
        <v>15</v>
      </c>
      <c r="E37" s="15">
        <v>15</v>
      </c>
      <c r="F37" s="18"/>
      <c r="G37" s="18">
        <f t="shared" si="0"/>
        <v>100</v>
      </c>
    </row>
    <row r="38" spans="1:7" ht="18.75" customHeight="1">
      <c r="A38" s="5"/>
      <c r="B38" s="13" t="s">
        <v>39</v>
      </c>
      <c r="C38" s="15"/>
      <c r="D38" s="15">
        <v>1</v>
      </c>
      <c r="E38" s="15">
        <v>1</v>
      </c>
      <c r="F38" s="18"/>
      <c r="G38" s="18">
        <f t="shared" si="0"/>
        <v>100</v>
      </c>
    </row>
    <row r="39" spans="1:7" ht="18.75" customHeight="1">
      <c r="A39" s="5"/>
      <c r="B39" s="13" t="s">
        <v>40</v>
      </c>
      <c r="C39" s="15">
        <v>1600</v>
      </c>
      <c r="D39" s="15">
        <v>1485</v>
      </c>
      <c r="E39" s="15">
        <v>1409</v>
      </c>
      <c r="F39" s="18">
        <f t="shared" si="1"/>
        <v>-76</v>
      </c>
      <c r="G39" s="18">
        <f t="shared" si="0"/>
        <v>94.88215488215488</v>
      </c>
    </row>
    <row r="40" spans="1:7" ht="18.75" customHeight="1">
      <c r="A40" s="10" t="s">
        <v>26</v>
      </c>
      <c r="B40" s="9" t="s">
        <v>12</v>
      </c>
      <c r="C40" s="15">
        <f aca="true" t="shared" si="2" ref="C40:E41">SUM(C41)</f>
        <v>50</v>
      </c>
      <c r="D40" s="15">
        <f t="shared" si="2"/>
        <v>54</v>
      </c>
      <c r="E40" s="15">
        <f t="shared" si="2"/>
        <v>50</v>
      </c>
      <c r="F40" s="18">
        <f t="shared" si="1"/>
        <v>-4</v>
      </c>
      <c r="G40" s="18">
        <f t="shared" si="0"/>
        <v>92.5925925925926</v>
      </c>
    </row>
    <row r="41" spans="1:7" ht="18.75" customHeight="1">
      <c r="A41" s="10"/>
      <c r="B41" s="13" t="s">
        <v>42</v>
      </c>
      <c r="C41" s="15">
        <f t="shared" si="2"/>
        <v>50</v>
      </c>
      <c r="D41" s="15">
        <f t="shared" si="2"/>
        <v>54</v>
      </c>
      <c r="E41" s="15">
        <f t="shared" si="2"/>
        <v>50</v>
      </c>
      <c r="F41" s="18">
        <f t="shared" si="1"/>
        <v>-4</v>
      </c>
      <c r="G41" s="18">
        <f t="shared" si="0"/>
        <v>92.5925925925926</v>
      </c>
    </row>
    <row r="42" spans="1:7" ht="18.75" customHeight="1">
      <c r="A42" s="10"/>
      <c r="B42" s="13" t="s">
        <v>43</v>
      </c>
      <c r="C42" s="15">
        <v>50</v>
      </c>
      <c r="D42" s="15">
        <v>54</v>
      </c>
      <c r="E42" s="15">
        <v>50</v>
      </c>
      <c r="F42" s="18">
        <f t="shared" si="1"/>
        <v>-4</v>
      </c>
      <c r="G42" s="18">
        <f t="shared" si="0"/>
        <v>92.5925925925926</v>
      </c>
    </row>
    <row r="43" spans="1:7" ht="18.75" customHeight="1">
      <c r="A43" s="10" t="s">
        <v>27</v>
      </c>
      <c r="B43" s="9" t="s">
        <v>13</v>
      </c>
      <c r="C43" s="15"/>
      <c r="D43" s="15"/>
      <c r="E43" s="15">
        <v>4</v>
      </c>
      <c r="F43" s="18">
        <f t="shared" si="1"/>
        <v>4</v>
      </c>
      <c r="G43" s="18"/>
    </row>
    <row r="44" spans="1:7" ht="18.75" customHeight="1">
      <c r="A44" s="5"/>
      <c r="B44" s="13" t="s">
        <v>52</v>
      </c>
      <c r="C44" s="15"/>
      <c r="D44" s="15"/>
      <c r="E44" s="15">
        <v>4</v>
      </c>
      <c r="F44" s="18">
        <f t="shared" si="1"/>
        <v>4</v>
      </c>
      <c r="G44" s="18"/>
    </row>
    <row r="45" spans="1:7" ht="18.75" customHeight="1">
      <c r="A45" s="5"/>
      <c r="B45" s="13" t="s">
        <v>53</v>
      </c>
      <c r="C45" s="15"/>
      <c r="D45" s="15"/>
      <c r="E45" s="15">
        <v>4</v>
      </c>
      <c r="F45" s="18">
        <f t="shared" si="1"/>
        <v>4</v>
      </c>
      <c r="G45" s="18"/>
    </row>
  </sheetData>
  <sheetProtection/>
  <mergeCells count="2">
    <mergeCell ref="A1:G1"/>
    <mergeCell ref="A2:G2"/>
  </mergeCells>
  <printOptions/>
  <pageMargins left="0.5118110236220472" right="0.5118110236220472" top="0.35433070866141736" bottom="0.2362204724409449" header="0.31496062992125984" footer="0.1968503937007874"/>
  <pageSetup fitToHeight="2" fitToWidth="1" horizontalDpi="600" verticalDpi="600" orientation="portrait" paperSize="9" scale="8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jugkh</cp:lastModifiedBy>
  <cp:lastPrinted>2016-09-13T07:18:37Z</cp:lastPrinted>
  <dcterms:created xsi:type="dcterms:W3CDTF">2012-08-14T07:32:08Z</dcterms:created>
  <dcterms:modified xsi:type="dcterms:W3CDTF">2018-03-27T01:26:49Z</dcterms:modified>
  <cp:category/>
  <cp:version/>
  <cp:contentType/>
  <cp:contentStatus/>
</cp:coreProperties>
</file>